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acolinos\Guacolinos Excel\videos Youtube\05 Formato de Celda\"/>
    </mc:Choice>
  </mc:AlternateContent>
  <workbookProtection workbookAlgorithmName="SHA-512" workbookHashValue="aeqj4ZCoKV/xJvxFA+dGB7aN+vovQ1vUdkIcH30rCs2x99Q4nvX8ufZQIYXqk+espq8oLF+ngC4SQ0G/8E/SBw==" workbookSaltValue="z36urUeYbtvSmfZhJUEdYw==" workbookSpinCount="100000" lockStructure="1"/>
  <bookViews>
    <workbookView xWindow="0" yWindow="0" windowWidth="20490" windowHeight="7800"/>
  </bookViews>
  <sheets>
    <sheet name="Inicio" sheetId="6" r:id="rId1"/>
    <sheet name="Guacolinos1" sheetId="3" r:id="rId2"/>
    <sheet name="Guacolinos2" sheetId="8" r:id="rId3"/>
    <sheet name="Guacolinos3" sheetId="7" r:id="rId4"/>
    <sheet name="Guacolinos4" sheetId="4" r:id="rId5"/>
  </sheets>
  <definedNames>
    <definedName name="_xlnm._FilterDatabase" localSheetId="3" hidden="1">Guacolinos3!$E$11:$E$32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H16" i="8"/>
  <c r="H15" i="8"/>
  <c r="J15" i="8" s="1"/>
  <c r="K15" i="8" s="1"/>
  <c r="J14" i="8"/>
  <c r="K14" i="8" s="1"/>
  <c r="H14" i="8"/>
  <c r="H13" i="8"/>
  <c r="H12" i="8"/>
  <c r="H11" i="8"/>
  <c r="J11" i="8" s="1"/>
  <c r="J35" i="7"/>
  <c r="J36" i="7"/>
  <c r="J37" i="7"/>
  <c r="J38" i="7"/>
  <c r="J34" i="7"/>
  <c r="J33" i="7"/>
  <c r="K13" i="8" l="1"/>
  <c r="K11" i="8"/>
  <c r="K12" i="8"/>
  <c r="J13" i="8"/>
  <c r="H17" i="8"/>
  <c r="J12" i="8"/>
  <c r="J17" i="8" s="1"/>
  <c r="J16" i="8"/>
  <c r="K16" i="8" s="1"/>
  <c r="J10" i="4"/>
  <c r="J11" i="4"/>
  <c r="J12" i="4"/>
  <c r="G13" i="4"/>
  <c r="H13" i="4"/>
  <c r="I13" i="4"/>
  <c r="E15" i="3"/>
  <c r="H12" i="3"/>
  <c r="F11" i="3"/>
  <c r="G11" i="3" s="1"/>
  <c r="F12" i="3"/>
  <c r="G12" i="3" s="1"/>
  <c r="F13" i="3"/>
  <c r="G13" i="3" s="1"/>
  <c r="F14" i="3"/>
  <c r="G14" i="3" s="1"/>
  <c r="F10" i="3"/>
  <c r="G10" i="3" s="1"/>
  <c r="G15" i="3" s="1"/>
  <c r="K17" i="8" l="1"/>
  <c r="J13" i="4"/>
  <c r="F15" i="3"/>
  <c r="H10" i="3"/>
  <c r="H11" i="3"/>
  <c r="H14" i="3"/>
  <c r="H13" i="3"/>
  <c r="H15" i="3" l="1"/>
</calcChain>
</file>

<file path=xl/comments1.xml><?xml version="1.0" encoding="utf-8"?>
<comments xmlns="http://schemas.openxmlformats.org/spreadsheetml/2006/main">
  <authors>
    <author>MIGUEL Y CLOTI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</rPr>
          <t>Realizar los Totales</t>
        </r>
      </text>
    </comment>
  </commentList>
</comments>
</file>

<file path=xl/comments2.xml><?xml version="1.0" encoding="utf-8"?>
<comments xmlns="http://schemas.openxmlformats.org/spreadsheetml/2006/main">
  <authors>
    <author>Miguel Angel y Cloty</author>
  </authors>
  <commentList>
    <comment ref="H11" authorId="0" shapeId="0">
      <text>
        <r>
          <rPr>
            <b/>
            <sz val="8"/>
            <color indexed="81"/>
            <rFont val="Tahoma"/>
            <family val="2"/>
          </rPr>
          <t>Hallar el Total bruto de cada concepto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Hallar el Total neto sabiendo que este es  Total Bruto - Descuento real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Averiguar los Totales de Unidades, Total bruto, Descuento real y Total Neto</t>
        </r>
      </text>
    </comment>
  </commentList>
</comments>
</file>

<file path=xl/sharedStrings.xml><?xml version="1.0" encoding="utf-8"?>
<sst xmlns="http://schemas.openxmlformats.org/spreadsheetml/2006/main" count="138" uniqueCount="112">
  <si>
    <t>TOTALES</t>
  </si>
  <si>
    <t>FERRETERIA GRAN VIA</t>
  </si>
  <si>
    <t>Unidades</t>
  </si>
  <si>
    <t>Prec. Unidad</t>
  </si>
  <si>
    <t>Total Bruto</t>
  </si>
  <si>
    <t>Descuento %</t>
  </si>
  <si>
    <t>Descuento €</t>
  </si>
  <si>
    <t>Total Neto</t>
  </si>
  <si>
    <t>TORNILLOS</t>
  </si>
  <si>
    <t>LINTERNAS</t>
  </si>
  <si>
    <t>ARANDELAS</t>
  </si>
  <si>
    <t>CANDADOS</t>
  </si>
  <si>
    <t>SARTENES</t>
  </si>
  <si>
    <t>PLATOS</t>
  </si>
  <si>
    <t>PARTICIPANTES</t>
  </si>
  <si>
    <t>4 PÁGINAS</t>
  </si>
  <si>
    <t>8 PÁGINAS</t>
  </si>
  <si>
    <t>12 PÁGINAS</t>
  </si>
  <si>
    <t>Director</t>
  </si>
  <si>
    <t>Diseñador</t>
  </si>
  <si>
    <t>Escritor</t>
  </si>
  <si>
    <t>Fotógrafo</t>
  </si>
  <si>
    <t>Secretaria</t>
  </si>
  <si>
    <t>TOTAL</t>
  </si>
  <si>
    <t>ESQUIS NORDICOS, S.A.</t>
  </si>
  <si>
    <t>Ingresos de ventas en la región Este</t>
  </si>
  <si>
    <t>VENTAS</t>
  </si>
  <si>
    <t>ESQUIS</t>
  </si>
  <si>
    <t>ATADURAS</t>
  </si>
  <si>
    <t>BASTONES</t>
  </si>
  <si>
    <t>COSTE PARA LA PUBLICACIÓN DE REVISTA POR NRO DE PAGINAS</t>
  </si>
  <si>
    <t>PRODUCTOS</t>
  </si>
  <si>
    <t>Producto</t>
  </si>
  <si>
    <t>VENTAS POR DIA</t>
  </si>
  <si>
    <t>COMBINAR Y CENTRAR</t>
  </si>
  <si>
    <t>Pais</t>
  </si>
  <si>
    <t xml:space="preserve">Nombre </t>
  </si>
  <si>
    <t>Nombre del Establecimiento</t>
  </si>
  <si>
    <t>Calle/Nº</t>
  </si>
  <si>
    <t>Pago</t>
  </si>
  <si>
    <t>Italia</t>
  </si>
  <si>
    <t>SERGIO VILLANUEVA R</t>
  </si>
  <si>
    <t>ESC.REPUBLICA ARGENTINA</t>
  </si>
  <si>
    <t>GABRIELA PUENTE H.</t>
  </si>
  <si>
    <t>ESC.EDUARDO FREI MONTALVA</t>
  </si>
  <si>
    <t>Suecia</t>
  </si>
  <si>
    <t>ARTURO YEVENES A</t>
  </si>
  <si>
    <t>Alemania</t>
  </si>
  <si>
    <t>ERNESTO BELMAR C</t>
  </si>
  <si>
    <t>ESC.ESMERALDA</t>
  </si>
  <si>
    <t>España</t>
  </si>
  <si>
    <t>ALBERTO VALENZUELA H</t>
  </si>
  <si>
    <t>ESC.REPUBLICA FRANCIA</t>
  </si>
  <si>
    <t>NICOLAS MONTECINOS G</t>
  </si>
  <si>
    <t>ESC.PEDRO LAGOS MARCHANT</t>
  </si>
  <si>
    <t>HECTOR LEIVA ESPINOZA</t>
  </si>
  <si>
    <t>ESC.GABRIELA MISTRAL</t>
  </si>
  <si>
    <t>MARGARITA MARTINEZ V</t>
  </si>
  <si>
    <t>AUGUSTO LAM L.</t>
  </si>
  <si>
    <t>ESC.AMERICA</t>
  </si>
  <si>
    <t>CAPITAN AVALOS 2606</t>
  </si>
  <si>
    <t>Portugal</t>
  </si>
  <si>
    <t>JORGE RIVERA F</t>
  </si>
  <si>
    <t>EL PEDREGAL 3680</t>
  </si>
  <si>
    <t>VICENTE FUENTES S.</t>
  </si>
  <si>
    <t>FELIX VASQUEZ Q</t>
  </si>
  <si>
    <t>M. EUGENIA OLGUIN S</t>
  </si>
  <si>
    <t>MARIO VARGAS P.</t>
  </si>
  <si>
    <t>HUGO RAMOS A</t>
  </si>
  <si>
    <t>JUAN NOE 555</t>
  </si>
  <si>
    <t>SERGIO VILLABLANCA</t>
  </si>
  <si>
    <t>AVDA. LOA 2220</t>
  </si>
  <si>
    <t>FERMÍN BURGOS CORDOVA</t>
  </si>
  <si>
    <t>ANDALIEN 773</t>
  </si>
  <si>
    <t>MANUEL RODRIGUEZ C.</t>
  </si>
  <si>
    <t>BARROS ARANA 2930</t>
  </si>
  <si>
    <t>SONIA GUTIERREZ C.</t>
  </si>
  <si>
    <t>ADOLFO BEYZAGA O</t>
  </si>
  <si>
    <t>FLAMENCO 024</t>
  </si>
  <si>
    <t>VICTOR PAZ TELLO</t>
  </si>
  <si>
    <t>ESC. EL MARQUEZ DE TICNAMAR</t>
  </si>
  <si>
    <t>VIOLETA MARTINEZ G</t>
  </si>
  <si>
    <t>SOTOMAYOR 6639</t>
  </si>
  <si>
    <t>CANCHA RAYADA 3566</t>
  </si>
  <si>
    <t>KM. 62 SN. MIGUEL AZAPA</t>
  </si>
  <si>
    <t>EL ROBLE 4066</t>
  </si>
  <si>
    <t>DIAGUITAS 886</t>
  </si>
  <si>
    <t>CAMINO AZAPA 3464</t>
  </si>
  <si>
    <t>ROSA ILIA DEL PINO 728</t>
  </si>
  <si>
    <t>AVDA. STA ROSA 6697</t>
  </si>
  <si>
    <t>AVDA. STA. ROSA 6697</t>
  </si>
  <si>
    <t xml:space="preserve">TICNAMAR </t>
  </si>
  <si>
    <t>SAN RUBEN 429</t>
  </si>
  <si>
    <t>COLEG. DARIO SALAS DIAZ</t>
  </si>
  <si>
    <t>COLEG. IGNACIO CARRERA PINTO</t>
  </si>
  <si>
    <t>COLEG. CENTENARIO</t>
  </si>
  <si>
    <t>COLEG. JORGE ALESSANDRI R</t>
  </si>
  <si>
    <t>COLEG. CARDENAL SAMORE</t>
  </si>
  <si>
    <t>COLEG. SAUCACHE</t>
  </si>
  <si>
    <t>COLEG. ABRHAM LINCOLN</t>
  </si>
  <si>
    <t xml:space="preserve"> JOSE ABELARDO NUÑEZ</t>
  </si>
  <si>
    <t xml:space="preserve"> OCTAVIO PALMA P.</t>
  </si>
  <si>
    <t xml:space="preserve"> POLITECNICO ARICA</t>
  </si>
  <si>
    <t xml:space="preserve"> JOVINA NARANJO F.</t>
  </si>
  <si>
    <t xml:space="preserve"> PLITECNICO A. VARAS</t>
  </si>
  <si>
    <t xml:space="preserve"> PABLO NERUDA</t>
  </si>
  <si>
    <t xml:space="preserve"> COMERCIAL ARICA</t>
  </si>
  <si>
    <t>ROMULO ARABE 6275</t>
  </si>
  <si>
    <t>SAN ROQUES 666</t>
  </si>
  <si>
    <t>KM 3.6 COLINA AZAPA</t>
  </si>
  <si>
    <t>JOSE COLINAJOS 606</t>
  </si>
  <si>
    <t>GASTO TOTAL Y POR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</si>
</sst>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8" formatCode="#,##0\ &quot;Und&quot;"/>
    <numFmt numFmtId="169" formatCode="0.00\ &quot;€/und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eorgia"/>
      <family val="2"/>
    </font>
    <font>
      <sz val="33"/>
      <color theme="0"/>
      <name val="Georgi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1" fillId="0" borderId="0"/>
  </cellStyleXfs>
  <cellXfs count="6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4" fontId="0" fillId="0" borderId="1" xfId="1" applyFont="1" applyBorder="1"/>
    <xf numFmtId="0" fontId="7" fillId="2" borderId="0" xfId="0" applyNumberFormat="1" applyFont="1" applyFill="1"/>
    <xf numFmtId="0" fontId="7" fillId="2" borderId="0" xfId="0" applyNumberFormat="1" applyFont="1" applyFill="1" applyAlignment="1">
      <alignment horizontal="center"/>
    </xf>
    <xf numFmtId="9" fontId="0" fillId="0" borderId="1" xfId="4" applyFont="1" applyBorder="1"/>
    <xf numFmtId="44" fontId="0" fillId="0" borderId="1" xfId="0" applyNumberFormat="1" applyBorder="1"/>
    <xf numFmtId="9" fontId="7" fillId="2" borderId="0" xfId="0" applyNumberFormat="1" applyFont="1" applyFill="1"/>
    <xf numFmtId="168" fontId="0" fillId="0" borderId="1" xfId="0" applyNumberFormat="1" applyBorder="1"/>
    <xf numFmtId="168" fontId="7" fillId="2" borderId="0" xfId="0" applyNumberFormat="1" applyFont="1" applyFill="1"/>
    <xf numFmtId="169" fontId="0" fillId="0" borderId="1" xfId="3" applyNumberFormat="1" applyFont="1" applyBorder="1"/>
    <xf numFmtId="44" fontId="7" fillId="2" borderId="0" xfId="1" applyFont="1" applyFill="1"/>
    <xf numFmtId="0" fontId="0" fillId="0" borderId="0" xfId="0" applyNumberFormat="1" applyAlignment="1"/>
    <xf numFmtId="0" fontId="8" fillId="2" borderId="0" xfId="6" applyFill="1"/>
    <xf numFmtId="0" fontId="9" fillId="2" borderId="6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9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3" fontId="0" fillId="0" borderId="1" xfId="0" applyNumberFormat="1" applyBorder="1"/>
    <xf numFmtId="0" fontId="11" fillId="0" borderId="12" xfId="7" applyNumberFormat="1" applyFont="1" applyFill="1" applyBorder="1" applyAlignment="1"/>
    <xf numFmtId="0" fontId="11" fillId="0" borderId="13" xfId="7" applyNumberFormat="1" applyFont="1" applyFill="1" applyBorder="1" applyAlignment="1"/>
    <xf numFmtId="3" fontId="1" fillId="0" borderId="1" xfId="8" applyNumberFormat="1" applyFont="1" applyFill="1" applyBorder="1" applyAlignment="1"/>
    <xf numFmtId="0" fontId="11" fillId="0" borderId="1" xfId="7" applyNumberFormat="1" applyFont="1" applyFill="1" applyBorder="1" applyAlignment="1">
      <alignment horizontal="left"/>
    </xf>
    <xf numFmtId="0" fontId="11" fillId="0" borderId="1" xfId="7" applyNumberFormat="1" applyFont="1" applyFill="1" applyBorder="1" applyAlignment="1"/>
    <xf numFmtId="0" fontId="5" fillId="2" borderId="1" xfId="7" applyNumberFormat="1" applyFont="1" applyFill="1" applyBorder="1" applyAlignment="1">
      <alignment horizontal="center" vertical="center"/>
    </xf>
    <xf numFmtId="0" fontId="5" fillId="2" borderId="1" xfId="7" applyNumberFormat="1" applyFont="1" applyFill="1" applyBorder="1" applyAlignment="1">
      <alignment vertical="center"/>
    </xf>
    <xf numFmtId="3" fontId="5" fillId="2" borderId="1" xfId="7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1" xfId="0" applyNumberFormat="1" applyBorder="1"/>
    <xf numFmtId="0" fontId="13" fillId="2" borderId="0" xfId="0" applyNumberFormat="1" applyFont="1" applyFill="1" applyAlignment="1">
      <alignment horizontal="center" vertical="center"/>
    </xf>
    <xf numFmtId="0" fontId="5" fillId="2" borderId="12" xfId="7" applyNumberFormat="1" applyFont="1" applyFill="1" applyBorder="1" applyAlignment="1">
      <alignment horizontal="center" vertical="center"/>
    </xf>
    <xf numFmtId="0" fontId="5" fillId="2" borderId="13" xfId="7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44" fontId="7" fillId="2" borderId="17" xfId="1" applyFont="1" applyFill="1" applyBorder="1"/>
    <xf numFmtId="44" fontId="7" fillId="2" borderId="16" xfId="1" applyFont="1" applyFill="1" applyBorder="1"/>
    <xf numFmtId="0" fontId="0" fillId="0" borderId="0" xfId="0" applyNumberFormat="1" applyBorder="1" applyAlignment="1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0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NumberFormat="1" applyBorder="1" applyProtection="1">
      <protection locked="0" hidden="1"/>
    </xf>
    <xf numFmtId="44" fontId="0" fillId="0" borderId="1" xfId="1" applyFont="1" applyBorder="1" applyProtection="1">
      <protection locked="0" hidden="1"/>
    </xf>
    <xf numFmtId="1" fontId="0" fillId="0" borderId="0" xfId="0" applyNumberFormat="1" applyProtection="1">
      <protection locked="0" hidden="1"/>
    </xf>
    <xf numFmtId="4" fontId="7" fillId="2" borderId="1" xfId="0" applyNumberFormat="1" applyFont="1" applyFill="1" applyBorder="1" applyProtection="1">
      <protection locked="0" hidden="1"/>
    </xf>
    <xf numFmtId="0" fontId="0" fillId="0" borderId="19" xfId="0" applyBorder="1"/>
    <xf numFmtId="0" fontId="0" fillId="0" borderId="0" xfId="0" applyNumberFormat="1" applyBorder="1" applyAlignment="1" applyProtection="1">
      <alignment horizontal="left"/>
      <protection locked="0" hidden="1"/>
    </xf>
    <xf numFmtId="0" fontId="0" fillId="0" borderId="0" xfId="0" applyNumberFormat="1" applyBorder="1" applyAlignment="1">
      <alignment vertical="center"/>
    </xf>
    <xf numFmtId="0" fontId="0" fillId="0" borderId="19" xfId="0" applyNumberFormat="1" applyBorder="1"/>
  </cellXfs>
  <cellStyles count="9">
    <cellStyle name="Euro_EJERCICIOS" xfId="2"/>
    <cellStyle name="Hipervínculo 3" xfId="5"/>
    <cellStyle name="Moneda" xfId="1" builtinId="4"/>
    <cellStyle name="Moneda [0] 2" xfId="3"/>
    <cellStyle name="Normal" xfId="0" builtinId="0"/>
    <cellStyle name="Normal 10 2" xfId="8"/>
    <cellStyle name="Normal 2" xfId="6"/>
    <cellStyle name="Normal_01 Excel Basico" xfId="7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1057274</xdr:colOff>
      <xdr:row>4</xdr:row>
      <xdr:rowOff>9525</xdr:rowOff>
    </xdr:from>
    <xdr:ext cx="3255697" cy="1038225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4" y="771525"/>
          <a:ext cx="3255697" cy="1038225"/>
        </a:xfrm>
        <a:prstGeom prst="rect">
          <a:avLst/>
        </a:prstGeom>
      </xdr:spPr>
    </xdr:pic>
    <xdr:clientData/>
  </xdr:oneCellAnchor>
  <xdr:twoCellAnchor editAs="oneCell">
    <xdr:from>
      <xdr:col>9</xdr:col>
      <xdr:colOff>733425</xdr:colOff>
      <xdr:row>9</xdr:row>
      <xdr:rowOff>28575</xdr:rowOff>
    </xdr:from>
    <xdr:to>
      <xdr:col>14</xdr:col>
      <xdr:colOff>609600</xdr:colOff>
      <xdr:row>14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743075"/>
          <a:ext cx="3686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</xdr:colOff>
      <xdr:row>0</xdr:row>
      <xdr:rowOff>156584</xdr:rowOff>
    </xdr:from>
    <xdr:ext cx="2525268" cy="805295"/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156584"/>
          <a:ext cx="2525268" cy="8052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2525268" cy="805295"/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2875"/>
          <a:ext cx="2525268" cy="8052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2525268" cy="805295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2525268" cy="80529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65943</xdr:colOff>
      <xdr:row>0</xdr:row>
      <xdr:rowOff>65942</xdr:rowOff>
    </xdr:from>
    <xdr:ext cx="2525268" cy="805295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65942"/>
          <a:ext cx="2525268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I16"/>
  <sheetViews>
    <sheetView showGridLines="0" tabSelected="1" workbookViewId="0">
      <selection activeCell="E7" sqref="E7"/>
    </sheetView>
  </sheetViews>
  <sheetFormatPr baseColWidth="10" defaultRowHeight="15" x14ac:dyDescent="0.2"/>
  <cols>
    <col min="1" max="16384" width="11.42578125" style="14"/>
  </cols>
  <sheetData>
    <row r="13" spans="3:9" ht="24" customHeight="1" x14ac:dyDescent="0.2">
      <c r="C13" s="18" t="s">
        <v>34</v>
      </c>
      <c r="D13" s="19"/>
      <c r="E13" s="19"/>
      <c r="F13" s="19"/>
      <c r="G13" s="19"/>
      <c r="H13" s="19"/>
      <c r="I13" s="20"/>
    </row>
    <row r="14" spans="3:9" ht="24" customHeight="1" x14ac:dyDescent="0.2">
      <c r="C14" s="15"/>
      <c r="D14" s="16"/>
      <c r="E14" s="16"/>
      <c r="F14" s="16"/>
      <c r="G14" s="16"/>
      <c r="H14" s="16"/>
      <c r="I14" s="17"/>
    </row>
    <row r="15" spans="3:9" ht="24" customHeight="1" thickBot="1" x14ac:dyDescent="0.25">
      <c r="C15" s="21"/>
      <c r="D15" s="22"/>
      <c r="E15" s="22"/>
      <c r="F15" s="22"/>
      <c r="G15" s="22"/>
      <c r="H15" s="22"/>
      <c r="I15" s="23"/>
    </row>
    <row r="16" spans="3:9" ht="15.75" thickTop="1" x14ac:dyDescent="0.2"/>
  </sheetData>
  <sheetProtection algorithmName="SHA-512" hashValue="+65WYfwTh7FXGdvvkKItaMjMH3jt45L1vATZ611CPhJTz2He7dxk2NW8qDsB9YX45DjetoP3UfdPEtdelt1/QA==" saltValue="Bl6hxdfD42CFRiac4hsXWw==" spinCount="100000" sheet="1" objects="1" scenarios="1" selectLockedCells="1" selectUnlockedCells="1"/>
  <mergeCells count="1">
    <mergeCell ref="C13:I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D1:K29"/>
  <sheetViews>
    <sheetView zoomScale="120" zoomScaleNormal="120" workbookViewId="0">
      <pane ySplit="6" topLeftCell="A7" activePane="bottomLeft" state="frozen"/>
      <selection pane="bottomLeft" activeCell="B2" sqref="B2"/>
    </sheetView>
  </sheetViews>
  <sheetFormatPr baseColWidth="10" defaultRowHeight="15" x14ac:dyDescent="0.25"/>
  <cols>
    <col min="1" max="3" width="11.42578125" style="52"/>
    <col min="4" max="4" width="16.5703125" style="52" customWidth="1"/>
    <col min="5" max="5" width="15.28515625" style="52" customWidth="1"/>
    <col min="6" max="6" width="14.5703125" style="52" customWidth="1"/>
    <col min="7" max="7" width="16.42578125" style="52" customWidth="1"/>
    <col min="8" max="16384" width="11.42578125" style="52"/>
  </cols>
  <sheetData>
    <row r="1" spans="4:11" s="58" customFormat="1" x14ac:dyDescent="0.25"/>
    <row r="2" spans="4:11" s="58" customFormat="1" x14ac:dyDescent="0.25"/>
    <row r="3" spans="4:11" s="58" customFormat="1" x14ac:dyDescent="0.25"/>
    <row r="4" spans="4:11" s="58" customFormat="1" x14ac:dyDescent="0.25"/>
    <row r="5" spans="4:11" s="58" customFormat="1" x14ac:dyDescent="0.25"/>
    <row r="6" spans="4:11" s="58" customFormat="1" x14ac:dyDescent="0.25"/>
    <row r="7" spans="4:11" x14ac:dyDescent="0.25">
      <c r="D7" s="59" t="s">
        <v>30</v>
      </c>
      <c r="E7" s="50"/>
      <c r="F7" s="50"/>
      <c r="G7" s="50"/>
      <c r="H7" s="50"/>
      <c r="I7" s="51"/>
    </row>
    <row r="8" spans="4:11" x14ac:dyDescent="0.25">
      <c r="D8" s="51"/>
      <c r="E8" s="51"/>
      <c r="F8" s="51"/>
      <c r="G8" s="51"/>
      <c r="H8" s="51"/>
      <c r="I8" s="51"/>
    </row>
    <row r="9" spans="4:11" x14ac:dyDescent="0.25">
      <c r="D9" s="53" t="s">
        <v>14</v>
      </c>
      <c r="E9" s="53" t="s">
        <v>15</v>
      </c>
      <c r="F9" s="53" t="s">
        <v>16</v>
      </c>
      <c r="G9" s="53" t="s">
        <v>17</v>
      </c>
      <c r="H9" s="53" t="s">
        <v>23</v>
      </c>
      <c r="I9" s="51"/>
    </row>
    <row r="10" spans="4:11" x14ac:dyDescent="0.25">
      <c r="D10" s="54" t="s">
        <v>18</v>
      </c>
      <c r="E10" s="55">
        <v>2500</v>
      </c>
      <c r="F10" s="55">
        <f>E10+800</f>
        <v>3300</v>
      </c>
      <c r="G10" s="55">
        <f>F10+800</f>
        <v>4100</v>
      </c>
      <c r="H10" s="55">
        <f>SUM(E10:G10)</f>
        <v>9900</v>
      </c>
      <c r="I10" s="56"/>
      <c r="J10" s="56"/>
      <c r="K10" s="56"/>
    </row>
    <row r="11" spans="4:11" x14ac:dyDescent="0.25">
      <c r="D11" s="54" t="s">
        <v>19</v>
      </c>
      <c r="E11" s="55">
        <v>1900</v>
      </c>
      <c r="F11" s="55">
        <f t="shared" ref="F11:G14" si="0">E11+800</f>
        <v>2700</v>
      </c>
      <c r="G11" s="55">
        <f t="shared" si="0"/>
        <v>3500</v>
      </c>
      <c r="H11" s="55">
        <f t="shared" ref="H11:H14" si="1">SUM(E11:G11)</f>
        <v>8100</v>
      </c>
      <c r="I11" s="56"/>
      <c r="J11" s="56"/>
      <c r="K11" s="56"/>
    </row>
    <row r="12" spans="4:11" x14ac:dyDescent="0.25">
      <c r="D12" s="54" t="s">
        <v>20</v>
      </c>
      <c r="E12" s="55">
        <v>1800</v>
      </c>
      <c r="F12" s="55">
        <f t="shared" si="0"/>
        <v>2600</v>
      </c>
      <c r="G12" s="55">
        <f t="shared" si="0"/>
        <v>3400</v>
      </c>
      <c r="H12" s="55">
        <f t="shared" si="1"/>
        <v>7800</v>
      </c>
      <c r="I12" s="56"/>
      <c r="J12" s="56"/>
      <c r="K12" s="56"/>
    </row>
    <row r="13" spans="4:11" x14ac:dyDescent="0.25">
      <c r="D13" s="54" t="s">
        <v>21</v>
      </c>
      <c r="E13" s="55">
        <v>1978</v>
      </c>
      <c r="F13" s="55">
        <f t="shared" si="0"/>
        <v>2778</v>
      </c>
      <c r="G13" s="55">
        <f t="shared" si="0"/>
        <v>3578</v>
      </c>
      <c r="H13" s="55">
        <f t="shared" si="1"/>
        <v>8334</v>
      </c>
      <c r="I13" s="56"/>
      <c r="J13" s="56"/>
      <c r="K13" s="56"/>
    </row>
    <row r="14" spans="4:11" x14ac:dyDescent="0.25">
      <c r="D14" s="54" t="s">
        <v>22</v>
      </c>
      <c r="E14" s="55">
        <v>700</v>
      </c>
      <c r="F14" s="55">
        <f t="shared" si="0"/>
        <v>1500</v>
      </c>
      <c r="G14" s="55">
        <f t="shared" si="0"/>
        <v>2300</v>
      </c>
      <c r="H14" s="55">
        <f t="shared" si="1"/>
        <v>4500</v>
      </c>
      <c r="I14" s="56"/>
      <c r="J14" s="56"/>
      <c r="K14" s="56"/>
    </row>
    <row r="15" spans="4:11" x14ac:dyDescent="0.25">
      <c r="D15" s="57" t="s">
        <v>23</v>
      </c>
      <c r="E15" s="57">
        <f t="shared" ref="E15:H15" si="2">SUM(E10:E14)</f>
        <v>8878</v>
      </c>
      <c r="F15" s="57">
        <f t="shared" si="2"/>
        <v>12878</v>
      </c>
      <c r="G15" s="57">
        <f t="shared" si="2"/>
        <v>16878</v>
      </c>
      <c r="H15" s="57">
        <f t="shared" si="2"/>
        <v>38634</v>
      </c>
      <c r="I15" s="51"/>
    </row>
    <row r="16" spans="4:11" x14ac:dyDescent="0.25">
      <c r="D16" s="51"/>
      <c r="E16" s="51"/>
      <c r="F16" s="51"/>
      <c r="G16" s="51"/>
      <c r="H16" s="51"/>
      <c r="I16" s="51"/>
    </row>
    <row r="17" spans="4:9" x14ac:dyDescent="0.25">
      <c r="D17" s="51"/>
      <c r="E17" s="51"/>
      <c r="F17" s="51"/>
      <c r="G17" s="51"/>
      <c r="H17" s="51"/>
      <c r="I17" s="51"/>
    </row>
    <row r="18" spans="4:9" x14ac:dyDescent="0.25">
      <c r="D18" s="51"/>
      <c r="E18" s="51"/>
      <c r="F18" s="51"/>
      <c r="G18" s="51"/>
      <c r="H18" s="51"/>
      <c r="I18" s="51"/>
    </row>
    <row r="19" spans="4:9" x14ac:dyDescent="0.25">
      <c r="D19" s="51"/>
      <c r="E19" s="51"/>
      <c r="F19" s="51"/>
      <c r="G19" s="51"/>
      <c r="H19" s="51"/>
      <c r="I19" s="51"/>
    </row>
    <row r="29" spans="4:9" x14ac:dyDescent="0.25">
      <c r="D29" s="51"/>
      <c r="E29" s="51"/>
      <c r="F29" s="51"/>
      <c r="G29" s="51"/>
      <c r="H29" s="51"/>
      <c r="I29" s="51"/>
    </row>
  </sheetData>
  <sheetProtection formatCells="0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D1:K17"/>
  <sheetViews>
    <sheetView zoomScale="110" zoomScaleNormal="110" workbookViewId="0">
      <pane ySplit="6" topLeftCell="A7" activePane="bottomLeft" state="frozen"/>
      <selection pane="bottomLeft" activeCell="B4" sqref="B4"/>
    </sheetView>
  </sheetViews>
  <sheetFormatPr baseColWidth="10" defaultRowHeight="15" x14ac:dyDescent="0.25"/>
  <cols>
    <col min="4" max="4" width="26.5703125" customWidth="1"/>
  </cols>
  <sheetData>
    <row r="1" spans="4:11" s="58" customFormat="1" x14ac:dyDescent="0.25"/>
    <row r="2" spans="4:11" s="58" customFormat="1" x14ac:dyDescent="0.25"/>
    <row r="3" spans="4:11" s="58" customFormat="1" x14ac:dyDescent="0.25"/>
    <row r="4" spans="4:11" s="58" customFormat="1" x14ac:dyDescent="0.25"/>
    <row r="5" spans="4:11" s="58" customFormat="1" x14ac:dyDescent="0.25"/>
    <row r="6" spans="4:11" s="58" customFormat="1" x14ac:dyDescent="0.25"/>
    <row r="8" spans="4:11" x14ac:dyDescent="0.25">
      <c r="D8" s="1"/>
      <c r="E8" s="13" t="s">
        <v>1</v>
      </c>
      <c r="F8" s="13"/>
      <c r="G8" s="13"/>
      <c r="H8" s="13"/>
      <c r="I8" s="13"/>
      <c r="J8" s="13"/>
      <c r="K8" s="13"/>
    </row>
    <row r="9" spans="4:11" x14ac:dyDescent="0.25">
      <c r="D9" s="1"/>
      <c r="E9" s="1"/>
      <c r="F9" s="1"/>
      <c r="G9" s="1"/>
      <c r="H9" s="1"/>
      <c r="I9" s="1"/>
      <c r="J9" s="1"/>
      <c r="K9" s="1"/>
    </row>
    <row r="10" spans="4:11" x14ac:dyDescent="0.25">
      <c r="D10" s="1"/>
      <c r="E10" s="5" t="s">
        <v>32</v>
      </c>
      <c r="F10" s="5" t="s">
        <v>2</v>
      </c>
      <c r="G10" s="5" t="s">
        <v>3</v>
      </c>
      <c r="H10" s="5" t="s">
        <v>4</v>
      </c>
      <c r="I10" s="5" t="s">
        <v>5</v>
      </c>
      <c r="J10" s="5" t="s">
        <v>6</v>
      </c>
      <c r="K10" s="5" t="s">
        <v>7</v>
      </c>
    </row>
    <row r="11" spans="4:11" x14ac:dyDescent="0.25">
      <c r="D11" s="60" t="s">
        <v>33</v>
      </c>
      <c r="E11" s="2" t="s">
        <v>8</v>
      </c>
      <c r="F11" s="9">
        <v>1120</v>
      </c>
      <c r="G11" s="11">
        <v>0.3</v>
      </c>
      <c r="H11" s="3">
        <f>F11*G11</f>
        <v>336</v>
      </c>
      <c r="I11" s="6">
        <v>0.05</v>
      </c>
      <c r="J11" s="3">
        <f>H11*I11</f>
        <v>16.8</v>
      </c>
      <c r="K11" s="7">
        <f>H11-J11</f>
        <v>319.2</v>
      </c>
    </row>
    <row r="12" spans="4:11" x14ac:dyDescent="0.25">
      <c r="D12" s="38"/>
      <c r="E12" s="2" t="s">
        <v>9</v>
      </c>
      <c r="F12" s="9">
        <v>732</v>
      </c>
      <c r="G12" s="11">
        <v>0.18</v>
      </c>
      <c r="H12" s="3">
        <f t="shared" ref="H12:H16" si="0">F12*G12</f>
        <v>131.76</v>
      </c>
      <c r="I12" s="6">
        <v>0.04</v>
      </c>
      <c r="J12" s="3">
        <f t="shared" ref="J12:J16" si="1">H12*I12</f>
        <v>5.2703999999999995</v>
      </c>
      <c r="K12" s="7">
        <f t="shared" ref="K12:K16" si="2">H12-J12</f>
        <v>126.4896</v>
      </c>
    </row>
    <row r="13" spans="4:11" x14ac:dyDescent="0.25">
      <c r="D13" s="38"/>
      <c r="E13" s="2" t="s">
        <v>10</v>
      </c>
      <c r="F13" s="9">
        <v>1106</v>
      </c>
      <c r="G13" s="11">
        <v>0.15</v>
      </c>
      <c r="H13" s="3">
        <f t="shared" si="0"/>
        <v>165.9</v>
      </c>
      <c r="I13" s="6">
        <v>0.02</v>
      </c>
      <c r="J13" s="3">
        <f t="shared" si="1"/>
        <v>3.3180000000000001</v>
      </c>
      <c r="K13" s="7">
        <f t="shared" si="2"/>
        <v>162.58199999999999</v>
      </c>
    </row>
    <row r="14" spans="4:11" x14ac:dyDescent="0.25">
      <c r="D14" s="38"/>
      <c r="E14" s="2" t="s">
        <v>11</v>
      </c>
      <c r="F14" s="9">
        <v>1358</v>
      </c>
      <c r="G14" s="11">
        <v>0.26</v>
      </c>
      <c r="H14" s="3">
        <f t="shared" si="0"/>
        <v>353.08</v>
      </c>
      <c r="I14" s="6">
        <v>0.06</v>
      </c>
      <c r="J14" s="3">
        <f t="shared" si="1"/>
        <v>21.184799999999999</v>
      </c>
      <c r="K14" s="7">
        <f t="shared" si="2"/>
        <v>331.89519999999999</v>
      </c>
    </row>
    <row r="15" spans="4:11" x14ac:dyDescent="0.25">
      <c r="D15" s="38"/>
      <c r="E15" s="2" t="s">
        <v>12</v>
      </c>
      <c r="F15" s="9">
        <v>874</v>
      </c>
      <c r="G15" s="11">
        <v>0.47</v>
      </c>
      <c r="H15" s="3">
        <f t="shared" si="0"/>
        <v>410.78</v>
      </c>
      <c r="I15" s="6">
        <v>0.03</v>
      </c>
      <c r="J15" s="3">
        <f t="shared" si="1"/>
        <v>12.323399999999999</v>
      </c>
      <c r="K15" s="7">
        <f t="shared" si="2"/>
        <v>398.45659999999998</v>
      </c>
    </row>
    <row r="16" spans="4:11" x14ac:dyDescent="0.25">
      <c r="D16" s="38"/>
      <c r="E16" s="2" t="s">
        <v>13</v>
      </c>
      <c r="F16" s="9">
        <v>935</v>
      </c>
      <c r="G16" s="11">
        <v>1</v>
      </c>
      <c r="H16" s="3">
        <f t="shared" si="0"/>
        <v>935</v>
      </c>
      <c r="I16" s="6">
        <v>0.08</v>
      </c>
      <c r="J16" s="3">
        <f t="shared" si="1"/>
        <v>74.8</v>
      </c>
      <c r="K16" s="7">
        <f t="shared" si="2"/>
        <v>860.2</v>
      </c>
    </row>
    <row r="17" spans="4:11" x14ac:dyDescent="0.25">
      <c r="D17" s="38"/>
      <c r="E17" s="4" t="s">
        <v>0</v>
      </c>
      <c r="F17" s="10">
        <f t="shared" ref="F17:K17" si="3">SUM(F11:F16)</f>
        <v>6125</v>
      </c>
      <c r="G17" s="4"/>
      <c r="H17" s="12">
        <f t="shared" si="3"/>
        <v>2332.52</v>
      </c>
      <c r="I17" s="8"/>
      <c r="J17" s="4">
        <f t="shared" si="3"/>
        <v>133.69659999999999</v>
      </c>
      <c r="K17" s="4">
        <f t="shared" si="3"/>
        <v>2198.8234000000002</v>
      </c>
    </row>
  </sheetData>
  <mergeCells count="1">
    <mergeCell ref="E8:K8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E1:J38"/>
  <sheetViews>
    <sheetView zoomScaleNormal="100" workbookViewId="0">
      <pane ySplit="5" topLeftCell="A6" activePane="bottomLeft" state="frozen"/>
      <selection pane="bottomLeft" activeCell="B2" sqref="B2"/>
    </sheetView>
  </sheetViews>
  <sheetFormatPr baseColWidth="10" defaultRowHeight="15" x14ac:dyDescent="0.25"/>
  <cols>
    <col min="1" max="1" width="16.140625" customWidth="1"/>
    <col min="2" max="2" width="12.85546875" customWidth="1"/>
    <col min="3" max="3" width="12.5703125" customWidth="1"/>
    <col min="4" max="4" width="7.140625" customWidth="1"/>
    <col min="6" max="6" width="19.7109375" customWidth="1"/>
    <col min="7" max="7" width="28.5703125" customWidth="1"/>
    <col min="8" max="8" width="20.5703125" customWidth="1"/>
    <col min="9" max="9" width="12" customWidth="1"/>
  </cols>
  <sheetData>
    <row r="1" spans="5:10" s="58" customFormat="1" x14ac:dyDescent="0.25"/>
    <row r="2" spans="5:10" s="58" customFormat="1" x14ac:dyDescent="0.25"/>
    <row r="3" spans="5:10" s="58" customFormat="1" x14ac:dyDescent="0.25"/>
    <row r="4" spans="5:10" s="58" customFormat="1" x14ac:dyDescent="0.25"/>
    <row r="5" spans="5:10" s="58" customFormat="1" x14ac:dyDescent="0.25"/>
    <row r="8" spans="5:10" x14ac:dyDescent="0.25">
      <c r="E8" t="s">
        <v>111</v>
      </c>
    </row>
    <row r="10" spans="5:10" x14ac:dyDescent="0.25">
      <c r="E10" s="30" t="s">
        <v>35</v>
      </c>
      <c r="F10" s="30" t="s">
        <v>36</v>
      </c>
      <c r="G10" s="31" t="s">
        <v>37</v>
      </c>
      <c r="H10" s="36" t="s">
        <v>38</v>
      </c>
      <c r="I10" s="37"/>
      <c r="J10" s="32" t="s">
        <v>39</v>
      </c>
    </row>
    <row r="11" spans="5:10" x14ac:dyDescent="0.25">
      <c r="E11" s="28" t="s">
        <v>40</v>
      </c>
      <c r="F11" s="28" t="s">
        <v>41</v>
      </c>
      <c r="G11" s="29" t="s">
        <v>42</v>
      </c>
      <c r="H11" s="25" t="s">
        <v>107</v>
      </c>
      <c r="I11" s="26"/>
      <c r="J11" s="27">
        <v>1800</v>
      </c>
    </row>
    <row r="12" spans="5:10" x14ac:dyDescent="0.25">
      <c r="E12" s="28" t="s">
        <v>40</v>
      </c>
      <c r="F12" s="28" t="s">
        <v>43</v>
      </c>
      <c r="G12" s="29" t="s">
        <v>44</v>
      </c>
      <c r="H12" s="25" t="s">
        <v>108</v>
      </c>
      <c r="I12" s="26"/>
      <c r="J12" s="27">
        <v>1100</v>
      </c>
    </row>
    <row r="13" spans="5:10" x14ac:dyDescent="0.25">
      <c r="E13" s="28" t="s">
        <v>45</v>
      </c>
      <c r="F13" s="28" t="s">
        <v>46</v>
      </c>
      <c r="G13" s="29" t="s">
        <v>93</v>
      </c>
      <c r="H13" s="25" t="s">
        <v>109</v>
      </c>
      <c r="I13" s="26"/>
      <c r="J13" s="27">
        <v>1800</v>
      </c>
    </row>
    <row r="14" spans="5:10" x14ac:dyDescent="0.25">
      <c r="E14" s="28" t="s">
        <v>47</v>
      </c>
      <c r="F14" s="28" t="s">
        <v>48</v>
      </c>
      <c r="G14" s="29" t="s">
        <v>49</v>
      </c>
      <c r="H14" s="25" t="s">
        <v>110</v>
      </c>
      <c r="I14" s="26"/>
      <c r="J14" s="27">
        <v>2700</v>
      </c>
    </row>
    <row r="15" spans="5:10" x14ac:dyDescent="0.25">
      <c r="E15" s="28" t="s">
        <v>50</v>
      </c>
      <c r="F15" s="28" t="s">
        <v>51</v>
      </c>
      <c r="G15" s="29" t="s">
        <v>52</v>
      </c>
      <c r="H15" s="25" t="s">
        <v>88</v>
      </c>
      <c r="I15" s="26"/>
      <c r="J15" s="27">
        <v>2700</v>
      </c>
    </row>
    <row r="16" spans="5:10" x14ac:dyDescent="0.25">
      <c r="E16" s="28" t="s">
        <v>50</v>
      </c>
      <c r="F16" s="28" t="s">
        <v>53</v>
      </c>
      <c r="G16" s="29" t="s">
        <v>54</v>
      </c>
      <c r="H16" s="25" t="s">
        <v>82</v>
      </c>
      <c r="I16" s="26"/>
      <c r="J16" s="27">
        <v>2700</v>
      </c>
    </row>
    <row r="17" spans="5:10" x14ac:dyDescent="0.25">
      <c r="E17" s="28" t="s">
        <v>45</v>
      </c>
      <c r="F17" s="28" t="s">
        <v>55</v>
      </c>
      <c r="G17" s="29" t="s">
        <v>56</v>
      </c>
      <c r="H17" s="25" t="s">
        <v>83</v>
      </c>
      <c r="I17" s="26"/>
      <c r="J17" s="27">
        <v>2700</v>
      </c>
    </row>
    <row r="18" spans="5:10" x14ac:dyDescent="0.25">
      <c r="E18" s="28" t="s">
        <v>40</v>
      </c>
      <c r="F18" s="28" t="s">
        <v>57</v>
      </c>
      <c r="G18" s="29" t="s">
        <v>100</v>
      </c>
      <c r="H18" s="25" t="s">
        <v>84</v>
      </c>
      <c r="I18" s="26"/>
      <c r="J18" s="27">
        <v>3800</v>
      </c>
    </row>
    <row r="19" spans="5:10" x14ac:dyDescent="0.25">
      <c r="E19" s="28" t="s">
        <v>45</v>
      </c>
      <c r="F19" s="28" t="s">
        <v>58</v>
      </c>
      <c r="G19" s="29" t="s">
        <v>59</v>
      </c>
      <c r="H19" s="25" t="s">
        <v>60</v>
      </c>
      <c r="I19" s="26"/>
      <c r="J19" s="27">
        <v>1100</v>
      </c>
    </row>
    <row r="20" spans="5:10" x14ac:dyDescent="0.25">
      <c r="E20" s="28" t="s">
        <v>61</v>
      </c>
      <c r="F20" s="28" t="s">
        <v>62</v>
      </c>
      <c r="G20" s="29" t="s">
        <v>94</v>
      </c>
      <c r="H20" s="25" t="s">
        <v>63</v>
      </c>
      <c r="I20" s="26"/>
      <c r="J20" s="27">
        <v>1800</v>
      </c>
    </row>
    <row r="21" spans="5:10" x14ac:dyDescent="0.25">
      <c r="E21" s="28" t="s">
        <v>50</v>
      </c>
      <c r="F21" s="28" t="s">
        <v>64</v>
      </c>
      <c r="G21" s="29" t="s">
        <v>95</v>
      </c>
      <c r="H21" s="25" t="s">
        <v>85</v>
      </c>
      <c r="I21" s="26"/>
      <c r="J21" s="27">
        <v>3800</v>
      </c>
    </row>
    <row r="22" spans="5:10" x14ac:dyDescent="0.25">
      <c r="E22" s="28" t="s">
        <v>45</v>
      </c>
      <c r="F22" s="28" t="s">
        <v>65</v>
      </c>
      <c r="G22" s="29" t="s">
        <v>96</v>
      </c>
      <c r="H22" s="25" t="s">
        <v>86</v>
      </c>
      <c r="I22" s="26"/>
      <c r="J22" s="27">
        <v>3800</v>
      </c>
    </row>
    <row r="23" spans="5:10" x14ac:dyDescent="0.25">
      <c r="E23" s="28" t="s">
        <v>61</v>
      </c>
      <c r="F23" s="28" t="s">
        <v>66</v>
      </c>
      <c r="G23" s="29" t="s">
        <v>101</v>
      </c>
      <c r="H23" s="25" t="s">
        <v>89</v>
      </c>
      <c r="I23" s="26"/>
      <c r="J23" s="27">
        <v>2700</v>
      </c>
    </row>
    <row r="24" spans="5:10" x14ac:dyDescent="0.25">
      <c r="E24" s="28" t="s">
        <v>40</v>
      </c>
      <c r="F24" s="28" t="s">
        <v>67</v>
      </c>
      <c r="G24" s="29" t="s">
        <v>102</v>
      </c>
      <c r="H24" s="25" t="s">
        <v>90</v>
      </c>
      <c r="I24" s="26"/>
      <c r="J24" s="27">
        <v>3800</v>
      </c>
    </row>
    <row r="25" spans="5:10" x14ac:dyDescent="0.25">
      <c r="E25" s="28" t="s">
        <v>45</v>
      </c>
      <c r="F25" s="28" t="s">
        <v>68</v>
      </c>
      <c r="G25" s="29" t="s">
        <v>103</v>
      </c>
      <c r="H25" s="25" t="s">
        <v>69</v>
      </c>
      <c r="I25" s="26"/>
      <c r="J25" s="27">
        <v>2700</v>
      </c>
    </row>
    <row r="26" spans="5:10" x14ac:dyDescent="0.25">
      <c r="E26" s="28" t="s">
        <v>50</v>
      </c>
      <c r="F26" s="28" t="s">
        <v>70</v>
      </c>
      <c r="G26" s="29" t="s">
        <v>104</v>
      </c>
      <c r="H26" s="25" t="s">
        <v>71</v>
      </c>
      <c r="I26" s="26"/>
      <c r="J26" s="27">
        <v>3800</v>
      </c>
    </row>
    <row r="27" spans="5:10" x14ac:dyDescent="0.25">
      <c r="E27" s="28" t="s">
        <v>47</v>
      </c>
      <c r="F27" s="28" t="s">
        <v>72</v>
      </c>
      <c r="G27" s="29" t="s">
        <v>105</v>
      </c>
      <c r="H27" s="25" t="s">
        <v>73</v>
      </c>
      <c r="I27" s="26"/>
      <c r="J27" s="27">
        <v>1800</v>
      </c>
    </row>
    <row r="28" spans="5:10" x14ac:dyDescent="0.25">
      <c r="E28" s="28" t="s">
        <v>47</v>
      </c>
      <c r="F28" s="28" t="s">
        <v>74</v>
      </c>
      <c r="G28" s="29" t="s">
        <v>106</v>
      </c>
      <c r="H28" s="25" t="s">
        <v>75</v>
      </c>
      <c r="I28" s="26"/>
      <c r="J28" s="27">
        <v>3800</v>
      </c>
    </row>
    <row r="29" spans="5:10" x14ac:dyDescent="0.25">
      <c r="E29" s="28" t="s">
        <v>47</v>
      </c>
      <c r="F29" s="28" t="s">
        <v>76</v>
      </c>
      <c r="G29" s="29" t="s">
        <v>97</v>
      </c>
      <c r="H29" s="25" t="s">
        <v>87</v>
      </c>
      <c r="I29" s="26"/>
      <c r="J29" s="27">
        <v>2700</v>
      </c>
    </row>
    <row r="30" spans="5:10" x14ac:dyDescent="0.25">
      <c r="E30" s="28" t="s">
        <v>45</v>
      </c>
      <c r="F30" s="28" t="s">
        <v>77</v>
      </c>
      <c r="G30" s="29" t="s">
        <v>98</v>
      </c>
      <c r="H30" s="25" t="s">
        <v>78</v>
      </c>
      <c r="I30" s="26"/>
      <c r="J30" s="27">
        <v>1800</v>
      </c>
    </row>
    <row r="31" spans="5:10" x14ac:dyDescent="0.25">
      <c r="E31" s="28" t="s">
        <v>40</v>
      </c>
      <c r="F31" s="28" t="s">
        <v>79</v>
      </c>
      <c r="G31" s="29" t="s">
        <v>80</v>
      </c>
      <c r="H31" s="25" t="s">
        <v>91</v>
      </c>
      <c r="I31" s="26"/>
      <c r="J31" s="27">
        <v>3800</v>
      </c>
    </row>
    <row r="32" spans="5:10" x14ac:dyDescent="0.25">
      <c r="E32" s="28" t="s">
        <v>61</v>
      </c>
      <c r="F32" s="28" t="s">
        <v>81</v>
      </c>
      <c r="G32" s="29" t="s">
        <v>99</v>
      </c>
      <c r="H32" s="25" t="s">
        <v>92</v>
      </c>
      <c r="I32" s="26"/>
      <c r="J32" s="27">
        <v>2700</v>
      </c>
    </row>
    <row r="33" spans="9:10" x14ac:dyDescent="0.25">
      <c r="I33" s="33" t="s">
        <v>23</v>
      </c>
      <c r="J33" s="24">
        <f>SUM(J11:J32)</f>
        <v>59400</v>
      </c>
    </row>
    <row r="34" spans="9:10" x14ac:dyDescent="0.25">
      <c r="I34" s="33" t="s">
        <v>40</v>
      </c>
      <c r="J34" s="24">
        <f>SUMIF($E$11:$E$32,I34,$J$11:$J$32)</f>
        <v>14300</v>
      </c>
    </row>
    <row r="35" spans="9:10" x14ac:dyDescent="0.25">
      <c r="I35" s="33" t="s">
        <v>45</v>
      </c>
      <c r="J35" s="24">
        <f>SUMIF($E$11:$E$32,I35,$J$11:$J$32)</f>
        <v>13900</v>
      </c>
    </row>
    <row r="36" spans="9:10" x14ac:dyDescent="0.25">
      <c r="I36" s="33" t="s">
        <v>47</v>
      </c>
      <c r="J36" s="24">
        <f>SUMIF($E$11:$E$32,I36,$J$11:$J$32)</f>
        <v>11000</v>
      </c>
    </row>
    <row r="37" spans="9:10" x14ac:dyDescent="0.25">
      <c r="I37" s="33" t="s">
        <v>50</v>
      </c>
      <c r="J37" s="24">
        <f>SUMIF($E$11:$E$32,I37,$J$11:$J$32)</f>
        <v>13000</v>
      </c>
    </row>
    <row r="38" spans="9:10" x14ac:dyDescent="0.25">
      <c r="I38" s="33" t="s">
        <v>61</v>
      </c>
      <c r="J38" s="24">
        <f>SUMIF($E$11:$E$32,I38,$J$11:$J$32)</f>
        <v>7200</v>
      </c>
    </row>
  </sheetData>
  <protectedRanges>
    <protectedRange sqref="G24:J32" name="Rango1"/>
  </protectedRanges>
  <mergeCells count="1">
    <mergeCell ref="H10:I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E1:J13"/>
  <sheetViews>
    <sheetView zoomScale="120" zoomScaleNormal="120" workbookViewId="0">
      <pane ySplit="5" topLeftCell="A6" activePane="bottomLeft" state="frozen"/>
      <selection pane="bottomLeft" activeCell="B2" sqref="B2"/>
    </sheetView>
  </sheetViews>
  <sheetFormatPr baseColWidth="10" defaultRowHeight="15" x14ac:dyDescent="0.25"/>
  <cols>
    <col min="4" max="4" width="9.5703125" customWidth="1"/>
    <col min="6" max="6" width="12.28515625" customWidth="1"/>
    <col min="7" max="10" width="15.140625" customWidth="1"/>
  </cols>
  <sheetData>
    <row r="1" spans="5:10" s="58" customFormat="1" x14ac:dyDescent="0.25">
      <c r="F1" s="61"/>
      <c r="G1" s="61"/>
      <c r="H1" s="61"/>
      <c r="I1" s="61"/>
      <c r="J1" s="61"/>
    </row>
    <row r="2" spans="5:10" s="58" customFormat="1" ht="16.5" customHeight="1" x14ac:dyDescent="0.25">
      <c r="F2" s="61"/>
      <c r="G2" s="61"/>
      <c r="H2" s="61"/>
      <c r="I2" s="61"/>
      <c r="J2" s="61"/>
    </row>
    <row r="3" spans="5:10" s="58" customFormat="1" ht="16.5" customHeight="1" x14ac:dyDescent="0.25">
      <c r="F3" s="61"/>
      <c r="G3" s="61"/>
      <c r="H3" s="61"/>
      <c r="I3" s="61"/>
      <c r="J3" s="61"/>
    </row>
    <row r="4" spans="5:10" s="58" customFormat="1" ht="16.5" customHeight="1" x14ac:dyDescent="0.25">
      <c r="F4" s="61"/>
      <c r="G4" s="61"/>
      <c r="H4" s="61"/>
      <c r="I4" s="61"/>
      <c r="J4" s="61"/>
    </row>
    <row r="5" spans="5:10" s="58" customFormat="1" ht="16.5" customHeight="1" x14ac:dyDescent="0.25">
      <c r="F5" s="61"/>
      <c r="G5" s="61"/>
      <c r="H5" s="61"/>
      <c r="I5" s="61"/>
      <c r="J5" s="61"/>
    </row>
    <row r="6" spans="5:10" ht="18" customHeight="1" x14ac:dyDescent="0.25">
      <c r="F6" s="1"/>
      <c r="G6" s="1"/>
      <c r="H6" s="1"/>
      <c r="I6" s="1"/>
      <c r="J6" s="1"/>
    </row>
    <row r="7" spans="5:10" ht="20.25" customHeight="1" x14ac:dyDescent="0.25">
      <c r="E7" s="35" t="s">
        <v>24</v>
      </c>
      <c r="F7" s="35"/>
      <c r="G7" s="35"/>
      <c r="H7" s="35"/>
      <c r="I7" s="35"/>
      <c r="J7" s="35"/>
    </row>
    <row r="8" spans="5:10" ht="21.75" customHeight="1" x14ac:dyDescent="0.25">
      <c r="E8" s="40" t="s">
        <v>25</v>
      </c>
      <c r="F8" s="40"/>
      <c r="G8" s="40"/>
      <c r="H8" s="40"/>
      <c r="I8" s="40"/>
      <c r="J8" s="40"/>
    </row>
    <row r="9" spans="5:10" x14ac:dyDescent="0.25">
      <c r="E9" s="42" t="s">
        <v>26</v>
      </c>
      <c r="F9" s="43" t="s">
        <v>31</v>
      </c>
      <c r="G9" s="44">
        <v>2006</v>
      </c>
      <c r="H9" s="44">
        <v>2007</v>
      </c>
      <c r="I9" s="44">
        <v>2008</v>
      </c>
      <c r="J9" s="45" t="s">
        <v>23</v>
      </c>
    </row>
    <row r="10" spans="5:10" x14ac:dyDescent="0.25">
      <c r="E10" s="39"/>
      <c r="F10" s="2" t="s">
        <v>27</v>
      </c>
      <c r="G10" s="3">
        <v>1022172.06</v>
      </c>
      <c r="H10" s="3">
        <v>142021.49</v>
      </c>
      <c r="I10" s="3">
        <v>84021.49</v>
      </c>
      <c r="J10" s="3">
        <f t="shared" ref="J10:J12" si="0">SUM(G10:I10)</f>
        <v>1248215.04</v>
      </c>
    </row>
    <row r="11" spans="5:10" x14ac:dyDescent="0.25">
      <c r="E11" s="39"/>
      <c r="F11" s="2" t="s">
        <v>28</v>
      </c>
      <c r="G11" s="3">
        <v>28181.46</v>
      </c>
      <c r="H11" s="3">
        <v>62240.81</v>
      </c>
      <c r="I11" s="3">
        <v>5931.99</v>
      </c>
      <c r="J11" s="3">
        <f t="shared" si="0"/>
        <v>96354.26</v>
      </c>
    </row>
    <row r="12" spans="5:10" x14ac:dyDescent="0.25">
      <c r="E12" s="41"/>
      <c r="F12" s="34" t="s">
        <v>29</v>
      </c>
      <c r="G12" s="3">
        <v>47421.84</v>
      </c>
      <c r="H12" s="3">
        <v>29497.07</v>
      </c>
      <c r="I12" s="3">
        <v>56429.03</v>
      </c>
      <c r="J12" s="3">
        <f t="shared" si="0"/>
        <v>133347.94</v>
      </c>
    </row>
    <row r="13" spans="5:10" x14ac:dyDescent="0.25">
      <c r="E13" s="46" t="s">
        <v>0</v>
      </c>
      <c r="F13" s="47"/>
      <c r="G13" s="48">
        <f t="shared" ref="G13:J13" si="1">SUM(G9:G12)</f>
        <v>1099781.3600000001</v>
      </c>
      <c r="H13" s="48">
        <f t="shared" si="1"/>
        <v>235766.37</v>
      </c>
      <c r="I13" s="48">
        <f t="shared" si="1"/>
        <v>148390.51</v>
      </c>
      <c r="J13" s="49">
        <f t="shared" si="1"/>
        <v>1477917.24</v>
      </c>
    </row>
  </sheetData>
  <mergeCells count="4">
    <mergeCell ref="E9:E12"/>
    <mergeCell ref="E13:F13"/>
    <mergeCell ref="E7:J7"/>
    <mergeCell ref="E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Inicio</vt:lpstr>
      <vt:lpstr>Guacolinos1</vt:lpstr>
      <vt:lpstr>Guacolinos2</vt:lpstr>
      <vt:lpstr>Guacolinos3</vt:lpstr>
      <vt:lpstr>Guacolinos4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</dc:creator>
  <cp:lastModifiedBy>Lesly</cp:lastModifiedBy>
  <dcterms:created xsi:type="dcterms:W3CDTF">2016-12-29T10:30:52Z</dcterms:created>
  <dcterms:modified xsi:type="dcterms:W3CDTF">2016-12-29T17:53:06Z</dcterms:modified>
</cp:coreProperties>
</file>